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4\Informaciòn Pùblica\Informacion Pùblica mes  Mayo  2024\"/>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M27" i="33" l="1"/>
  <c r="I25" i="33" l="1"/>
  <c r="I18" i="33" l="1"/>
  <c r="I15" i="33"/>
  <c r="I14" i="33"/>
  <c r="I13" i="33"/>
  <c r="I22" i="33"/>
  <c r="I16" i="33"/>
  <c r="I21" i="33"/>
  <c r="I26" i="33"/>
  <c r="I20" i="33"/>
  <c r="I19" i="33"/>
  <c r="I24" i="33"/>
  <c r="I23" i="33"/>
  <c r="I17" i="33"/>
  <c r="H27" i="33" l="1"/>
</calcChain>
</file>

<file path=xl/sharedStrings.xml><?xml version="1.0" encoding="utf-8"?>
<sst xmlns="http://schemas.openxmlformats.org/spreadsheetml/2006/main" count="135" uniqueCount="120">
  <si>
    <t xml:space="preserve">No. </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</si>
  <si>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</si>
  <si>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</si>
  <si>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</si>
  <si>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</si>
  <si>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</si>
  <si>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</si>
  <si>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</si>
  <si>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</si>
  <si>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</si>
  <si>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</si>
  <si>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</si>
  <si>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 xml:space="preserve">VIGENCIA DEL CONTRATO </t>
  </si>
  <si>
    <t>OFICINA CENTRAL Y/O REGIONAL</t>
  </si>
  <si>
    <t>Oficina central (Ciudad de Guatemala)</t>
  </si>
  <si>
    <t>Sub arrendamiento para servicio de Parqueo de 5 vehículos propiedad de DEMI.</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</si>
  <si>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</si>
  <si>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</si>
  <si>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Acta Administrativa No. 03-2024</t>
  </si>
  <si>
    <t>01/01/2024 al 31/12/2024</t>
  </si>
  <si>
    <t>N/A</t>
  </si>
  <si>
    <t>Oficina Central (Ciudad de Guatemala)</t>
  </si>
  <si>
    <t xml:space="preserve">Funcionamiento de Oficina  central </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</si>
  <si>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</si>
  <si>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</si>
  <si>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</si>
  <si>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Chimaltenango</t>
  </si>
  <si>
    <t>Funcionamiento de Oficina  Regional Chimaltenango</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</si>
  <si>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</si>
  <si>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8780275-9</t>
  </si>
  <si>
    <t xml:space="preserve">Dulce Sucely Sal Ovalle </t>
  </si>
  <si>
    <t>Cuilapa, Santa Rosa</t>
  </si>
  <si>
    <t>Funcionamiento de Oficina  Regional Cuilapa, Santa Rosa</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</si>
  <si>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</si>
  <si>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1020862-3</t>
  </si>
  <si>
    <t>Sandra Patricia Herrarte Jiménez</t>
  </si>
  <si>
    <t>Sololá</t>
  </si>
  <si>
    <t>Funcionamiento de Oficina Regional Sololá</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</si>
  <si>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</si>
  <si>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6226188-6</t>
  </si>
  <si>
    <t>Santos Margarita Tepaz Ajcalón</t>
  </si>
  <si>
    <t>Totonicapán</t>
  </si>
  <si>
    <t>Funcionamiento de Oficina Regional Totonicapan</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</si>
  <si>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</si>
  <si>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5208892-8</t>
  </si>
  <si>
    <t>Maria del Rosario Tzoc Tumax de Chaclan</t>
  </si>
  <si>
    <t>Quetzaltenango</t>
  </si>
  <si>
    <t>Funcionamiento de Oficina Regional Quetzaltenango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</si>
  <si>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</si>
  <si>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2687216-1</t>
  </si>
  <si>
    <t>Eleazar Ulises Gonzalez Perez</t>
  </si>
  <si>
    <t xml:space="preserve">Mazatenango, Suchitepéquez </t>
  </si>
  <si>
    <t>Funcionamiento de Oficina Regional Mazatenango, Suchitepequez</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</si>
  <si>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</si>
  <si>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832104-3</t>
  </si>
  <si>
    <t>Granados Ramos Mirian Lourdes</t>
  </si>
  <si>
    <t>San Marcos</t>
  </si>
  <si>
    <t>Funcionamiento de Oficina Regional San Marcos</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</si>
  <si>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</si>
  <si>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1787411-4</t>
  </si>
  <si>
    <t>Rodolfo Vicente Gomez Gomez</t>
  </si>
  <si>
    <t>Huehuetenango</t>
  </si>
  <si>
    <t>Funcionamiento de Oficina Sede Regional Huehuetenango</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</si>
  <si>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</si>
  <si>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3091238-5</t>
  </si>
  <si>
    <t>Rodríguez López  Selvyn Omar</t>
  </si>
  <si>
    <t>Santa Cruz del Quiché, Quichè</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</si>
  <si>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</si>
  <si>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3498997-8</t>
  </si>
  <si>
    <t>Cecilio Gomez Sajbin</t>
  </si>
  <si>
    <t>Funcionamiento de Oficina Regional Salamá,  Baja Verapaz</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</si>
  <si>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</si>
  <si>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1029850-9</t>
  </si>
  <si>
    <t>Cindy Jeanneth Pineda Bol</t>
  </si>
  <si>
    <t>Cobán, Alta Verapaz</t>
  </si>
  <si>
    <t>Funcionamiento de Oficina Regional Cobán,  Alta Verapaz</t>
  </si>
  <si>
    <t xml:space="preserve">Puerto, Barrios Izabal </t>
  </si>
  <si>
    <t>Funcionamiento de Oficina Regional Puerto Barrios, Izabal</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</si>
  <si>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</si>
  <si>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805652-8</t>
  </si>
  <si>
    <t xml:space="preserve">Sergio Estuardo Juárez Paíz </t>
  </si>
  <si>
    <t>Poptún, Petén</t>
  </si>
  <si>
    <t>Funcionamiento de Oficina  Regional Poptún, Petén</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</si>
  <si>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</si>
  <si>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772911-1</t>
  </si>
  <si>
    <t>Carlos Augusto Gomez Aldana</t>
  </si>
  <si>
    <t>TOTAL RENGLÓN 151</t>
  </si>
  <si>
    <t>Acta Administrativa No. 05-2024</t>
  </si>
  <si>
    <t>Se encuentra en óptimas y plenas condiciones de habitabilidad. El inmueble antes identificado  se arrendará completo, el primer nivel  cuenta con dos (2) garaje, cocina, comedor, un (1) sanitario y un (1) patio amplio  sin techo; el segundo nivel cuenta con cuatro (4) ambientes con sanitario, un (1) sanitario con ducha,  terraza amplia sin techo, toda la construcción es a base de block  y concreto, cuenta con servicio de agua entubada,  extracción de basura y  energía eléctrica.</t>
  </si>
  <si>
    <t>Cesar Donald Reynoso Reynoso</t>
  </si>
  <si>
    <t>01-2024</t>
  </si>
  <si>
    <t>AC-EV-2024-026</t>
  </si>
  <si>
    <t>02-2024</t>
  </si>
  <si>
    <t>AC-EV-2024-032</t>
  </si>
  <si>
    <t>03-2024</t>
  </si>
  <si>
    <t>DAC-EV-2024-031</t>
  </si>
  <si>
    <t>Salamá, Baja Verapaz</t>
  </si>
  <si>
    <t>04-2024</t>
  </si>
  <si>
    <t>AC-EV-2024-033</t>
  </si>
  <si>
    <t>05-2024</t>
  </si>
  <si>
    <t>AC-EV-2024-046</t>
  </si>
  <si>
    <t>06-2024</t>
  </si>
  <si>
    <t>AC-EV-2024-034</t>
  </si>
  <si>
    <t>07-2024</t>
  </si>
  <si>
    <t>AC-EV-2024-038</t>
  </si>
  <si>
    <t>Funcionamiento de Oficina Regional Santa Cruz del Quiché, Quiché</t>
  </si>
  <si>
    <t>AC-EV-2024-039</t>
  </si>
  <si>
    <t>AC-EV-2024-035</t>
  </si>
  <si>
    <t>10-2024</t>
  </si>
  <si>
    <t>09-2024</t>
  </si>
  <si>
    <t>08-2024</t>
  </si>
  <si>
    <t>AC-EV-2024-047</t>
  </si>
  <si>
    <t>11-2024</t>
  </si>
  <si>
    <t>AC-EV-2024-042</t>
  </si>
  <si>
    <t>12-2024</t>
  </si>
  <si>
    <t>AC-EV-2024-043</t>
  </si>
  <si>
    <t>13-2024</t>
  </si>
  <si>
    <t>AC-EV-2024-048</t>
  </si>
  <si>
    <t>MES: Mayo  de 2024</t>
  </si>
  <si>
    <t>Fecha de emisión: 06/6/2024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</si>
</sst>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1"/>
      <color theme="1"/>
      <name val="Calibri"/>
      <family val="2"/>
      <scheme val="minor"/>
    </font>
    <font>
      <b/>
      <sz val="11"/>
      <color theme="1"/>
      <name val="Calibri"/>
      <family val="2"/>
      <scheme val="minor"/>
    </font>
    <font>
      <sz val="10"/>
      <name val="Times New Roman"/>
      <family val="1"/>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59">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0" fontId="5" fillId="0" borderId="1" xfId="0" applyFont="1" applyFill="1" applyBorder="1" applyAlignment="1">
      <alignment vertical="top" wrapText="1"/>
    </xf>
    <xf numFmtId="0" fontId="2" fillId="0" borderId="0" xfId="0" applyFont="1" applyFill="1" applyAlignment="1">
      <alignment vertical="top"/>
    </xf>
    <xf numFmtId="0" fontId="5" fillId="0" borderId="1" xfId="0" applyFont="1" applyFill="1" applyBorder="1" applyAlignment="1">
      <alignment horizontal="center" vertical="top" wrapText="1"/>
    </xf>
    <xf numFmtId="49" fontId="5" fillId="0" borderId="1" xfId="0" applyNumberFormat="1" applyFont="1" applyBorder="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justify" vertical="top" wrapText="1"/>
    </xf>
    <xf numFmtId="0" fontId="8" fillId="0" borderId="1" xfId="0" applyFont="1" applyBorder="1" applyAlignment="1">
      <alignment vertical="top"/>
    </xf>
    <xf numFmtId="0" fontId="8" fillId="0" borderId="1" xfId="0" applyFont="1" applyBorder="1" applyAlignment="1">
      <alignment horizontal="left" vertical="top" wrapText="1"/>
    </xf>
    <xf numFmtId="164" fontId="5" fillId="0" borderId="1" xfId="0" applyNumberFormat="1" applyFont="1" applyFill="1" applyBorder="1" applyAlignment="1">
      <alignment vertical="top"/>
    </xf>
    <xf numFmtId="4" fontId="5" fillId="0" borderId="1" xfId="0" applyNumberFormat="1" applyFont="1" applyFill="1" applyBorder="1" applyAlignment="1">
      <alignment horizontal="center" vertical="top"/>
    </xf>
    <xf numFmtId="0" fontId="8" fillId="2" borderId="1" xfId="0" applyFont="1" applyFill="1" applyBorder="1" applyAlignment="1">
      <alignment horizontal="left" vertical="top"/>
    </xf>
    <xf numFmtId="0" fontId="5" fillId="0" borderId="1" xfId="0" applyFont="1" applyBorder="1" applyAlignment="1">
      <alignment horizontal="center" vertical="top" wrapText="1"/>
    </xf>
    <xf numFmtId="0" fontId="5" fillId="0" borderId="1" xfId="0" applyFont="1" applyBorder="1" applyAlignment="1">
      <alignment horizontal="justify" vertical="center" wrapText="1"/>
    </xf>
    <xf numFmtId="0" fontId="5" fillId="0" borderId="1" xfId="0" applyFont="1" applyFill="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horizontal="center" vertical="top"/>
    </xf>
    <xf numFmtId="0" fontId="5" fillId="0" borderId="1" xfId="0" applyFont="1" applyBorder="1" applyAlignment="1">
      <alignment vertical="top"/>
    </xf>
    <xf numFmtId="0" fontId="5" fillId="0" borderId="1" xfId="0" applyFont="1" applyBorder="1" applyAlignment="1">
      <alignment horizontal="left" vertical="top" wrapText="1"/>
    </xf>
    <xf numFmtId="164" fontId="5" fillId="0" borderId="1" xfId="1" applyNumberFormat="1" applyFont="1" applyFill="1" applyBorder="1" applyAlignment="1">
      <alignment vertical="top"/>
    </xf>
    <xf numFmtId="164" fontId="8" fillId="0" borderId="1" xfId="0" applyNumberFormat="1" applyFont="1" applyFill="1" applyBorder="1" applyAlignment="1">
      <alignment horizontal="right" vertical="top"/>
    </xf>
    <xf numFmtId="164" fontId="8" fillId="0" borderId="1" xfId="0" applyNumberFormat="1" applyFont="1" applyFill="1" applyBorder="1" applyAlignment="1">
      <alignment vertical="top"/>
    </xf>
    <xf numFmtId="0" fontId="8" fillId="0" borderId="1" xfId="0" applyFont="1" applyBorder="1" applyAlignment="1">
      <alignment horizontal="justify" vertical="center" wrapText="1"/>
    </xf>
    <xf numFmtId="49" fontId="8" fillId="0" borderId="1" xfId="0" applyNumberFormat="1" applyFont="1" applyBorder="1" applyAlignment="1">
      <alignment vertical="top"/>
    </xf>
    <xf numFmtId="164" fontId="5" fillId="0" borderId="1" xfId="0" applyNumberFormat="1" applyFont="1" applyFill="1" applyBorder="1" applyAlignment="1">
      <alignment horizontal="center" vertical="top"/>
    </xf>
    <xf numFmtId="0" fontId="9" fillId="0" borderId="0" xfId="0" applyFont="1"/>
    <xf numFmtId="0" fontId="8" fillId="0" borderId="0" xfId="0" applyFont="1"/>
    <xf numFmtId="0" fontId="8" fillId="0" borderId="1" xfId="0" applyFont="1" applyBorder="1" applyAlignment="1">
      <alignment horizontal="center" vertical="top"/>
    </xf>
    <xf numFmtId="0" fontId="7" fillId="0" borderId="1" xfId="0" applyFont="1" applyBorder="1" applyAlignment="1">
      <alignment horizontal="center"/>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7" fillId="0" borderId="0" xfId="0" applyFont="1"/>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3" fillId="0" borderId="0" xfId="0" applyFont="1" applyAlignment="1">
      <alignment horizontal="left"/>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901513</xdr:colOff>
      <xdr:row>2</xdr:row>
      <xdr:rowOff>148478</xdr:rowOff>
    </xdr:to>
    <xdr:pic>
      <xdr:nvPicPr>
        <xdr:cNvPr id="4"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6890"/>
        <a:stretch>
          <a:fillRect/>
        </a:stretch>
      </xdr:blipFill>
      <xdr:spPr bwMode="auto">
        <a:xfrm>
          <a:off x="0" y="0"/>
          <a:ext cx="30194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zoomScale="85" zoomScaleNormal="85" workbookViewId="0">
      <selection activeCell="G39" sqref="G39"/>
    </sheetView>
  </sheetViews>
  <sheetFormatPr baseColWidth="10" defaultRowHeight="15" x14ac:dyDescent="0.25"/>
  <cols>
    <col min="1" max="1" width="4" style="9"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15" customWidth="1"/>
    <col min="9" max="9" width="14" style="15" customWidth="1"/>
    <col min="10" max="10" width="14.140625" style="15" customWidth="1"/>
    <col min="11" max="11" width="15.85546875" style="15" customWidth="1"/>
    <col min="13" max="13" width="15.85546875" customWidth="1"/>
  </cols>
  <sheetData>
    <row r="1" spans="1:18" ht="18.75" x14ac:dyDescent="0.3">
      <c r="B1" s="56"/>
      <c r="C1" s="56"/>
      <c r="D1" s="56"/>
      <c r="E1" s="56"/>
      <c r="F1" s="56"/>
      <c r="G1" s="56"/>
      <c r="H1" s="56"/>
      <c r="I1" s="56"/>
      <c r="J1" s="56"/>
    </row>
    <row r="2" spans="1:18" ht="18.75" x14ac:dyDescent="0.3">
      <c r="B2" s="56"/>
      <c r="C2" s="56"/>
      <c r="D2" s="56"/>
      <c r="E2" s="56"/>
      <c r="F2" s="56"/>
      <c r="G2" s="56"/>
      <c r="H2" s="56"/>
      <c r="I2" s="56"/>
      <c r="J2" s="56"/>
    </row>
    <row r="3" spans="1:18" ht="21" customHeight="1" x14ac:dyDescent="0.3">
      <c r="B3" s="56"/>
      <c r="C3" s="56"/>
      <c r="D3" s="56"/>
      <c r="E3" s="56"/>
      <c r="F3" s="56"/>
      <c r="G3" s="56"/>
      <c r="H3" s="56"/>
      <c r="I3" s="56"/>
      <c r="J3" s="56"/>
    </row>
    <row r="4" spans="1:18" ht="9" customHeight="1" x14ac:dyDescent="0.3">
      <c r="B4" s="11"/>
      <c r="C4" s="11"/>
      <c r="D4" s="11"/>
      <c r="E4" s="11"/>
      <c r="F4" s="11"/>
      <c r="G4" s="11"/>
      <c r="H4" s="16"/>
      <c r="I4" s="16"/>
      <c r="J4" s="16"/>
    </row>
    <row r="5" spans="1:18" ht="17.25" customHeight="1" x14ac:dyDescent="0.25">
      <c r="A5" s="57" t="s">
        <v>8</v>
      </c>
      <c r="B5" s="57"/>
      <c r="C5" s="57"/>
      <c r="D5" s="57"/>
      <c r="E5" s="57"/>
      <c r="F5" s="57"/>
      <c r="G5" s="57"/>
      <c r="H5" s="57"/>
      <c r="I5" s="57"/>
      <c r="J5" s="57"/>
      <c r="K5" s="57"/>
    </row>
    <row r="6" spans="1:18" ht="15" customHeight="1" x14ac:dyDescent="0.25">
      <c r="A6" s="57" t="s">
        <v>9</v>
      </c>
      <c r="B6" s="57"/>
      <c r="C6" s="57"/>
      <c r="D6" s="57"/>
      <c r="E6" s="57"/>
      <c r="F6" s="57"/>
      <c r="G6" s="57"/>
      <c r="H6" s="57"/>
      <c r="I6" s="57"/>
      <c r="J6" s="57"/>
      <c r="K6" s="57"/>
    </row>
    <row r="7" spans="1:18" ht="12.75" customHeight="1" x14ac:dyDescent="0.25">
      <c r="A7" s="58" t="s">
        <v>10</v>
      </c>
      <c r="B7" s="58"/>
      <c r="C7" s="58"/>
      <c r="D7" s="58"/>
      <c r="E7" s="58"/>
      <c r="F7" s="58"/>
      <c r="G7" s="58"/>
      <c r="H7" s="58"/>
      <c r="I7" s="58"/>
      <c r="J7" s="58"/>
      <c r="K7" s="58"/>
    </row>
    <row r="8" spans="1:18" s="8" customFormat="1" ht="29.25" customHeight="1" x14ac:dyDescent="0.25">
      <c r="A8" s="55" t="s">
        <v>118</v>
      </c>
      <c r="B8" s="55"/>
      <c r="C8" s="55"/>
      <c r="D8" s="12"/>
      <c r="E8" s="12"/>
      <c r="F8" s="12"/>
      <c r="G8" s="12"/>
      <c r="H8" s="17"/>
      <c r="I8" s="17"/>
      <c r="J8" s="17"/>
      <c r="K8" s="18"/>
    </row>
    <row r="9" spans="1:18" ht="9.75" customHeight="1" x14ac:dyDescent="0.3">
      <c r="B9" s="11"/>
      <c r="C9" s="11"/>
      <c r="D9" s="11"/>
      <c r="E9" s="11"/>
      <c r="F9" s="11"/>
      <c r="G9" s="11"/>
      <c r="H9" s="16"/>
      <c r="I9" s="16"/>
      <c r="J9" s="16"/>
    </row>
    <row r="11" spans="1:18" s="4" customFormat="1" ht="38.25" x14ac:dyDescent="0.2">
      <c r="A11" s="6" t="s">
        <v>0</v>
      </c>
      <c r="B11" s="7" t="s">
        <v>13</v>
      </c>
      <c r="C11" s="7" t="s">
        <v>11</v>
      </c>
      <c r="D11" s="7" t="s">
        <v>1</v>
      </c>
      <c r="E11" s="6" t="s">
        <v>2</v>
      </c>
      <c r="F11" s="7" t="s">
        <v>3</v>
      </c>
      <c r="G11" s="7" t="s">
        <v>4</v>
      </c>
      <c r="H11" s="19" t="s">
        <v>7</v>
      </c>
      <c r="I11" s="19" t="s">
        <v>6</v>
      </c>
      <c r="J11" s="19" t="s">
        <v>12</v>
      </c>
      <c r="K11" s="19" t="s">
        <v>5</v>
      </c>
    </row>
    <row r="12" spans="1:18" s="5" customFormat="1" ht="88.5" customHeight="1" x14ac:dyDescent="0.2">
      <c r="A12" s="10">
        <v>1</v>
      </c>
      <c r="B12" s="5" t="s">
        <v>14</v>
      </c>
      <c r="C12" s="13" t="s">
        <v>18</v>
      </c>
      <c r="D12" s="5" t="s">
        <v>15</v>
      </c>
      <c r="E12" s="5" t="s">
        <v>16</v>
      </c>
      <c r="F12" s="5">
        <v>578630</v>
      </c>
      <c r="G12" s="5" t="s">
        <v>17</v>
      </c>
      <c r="H12" s="20">
        <v>3375</v>
      </c>
      <c r="I12" s="20">
        <v>40500</v>
      </c>
      <c r="J12" s="21" t="s">
        <v>19</v>
      </c>
      <c r="K12" s="23" t="s">
        <v>20</v>
      </c>
      <c r="L12" s="14"/>
      <c r="M12" s="14">
        <v>3375</v>
      </c>
      <c r="N12" s="14"/>
      <c r="O12" s="14"/>
      <c r="P12" s="14"/>
      <c r="Q12" s="14"/>
      <c r="R12" s="14"/>
    </row>
    <row r="13" spans="1:18" s="46" customFormat="1" ht="132" customHeight="1" x14ac:dyDescent="0.2">
      <c r="A13" s="10">
        <v>2</v>
      </c>
      <c r="B13" s="5" t="s">
        <v>74</v>
      </c>
      <c r="C13" s="13" t="s">
        <v>87</v>
      </c>
      <c r="D13" s="32" t="s">
        <v>75</v>
      </c>
      <c r="E13" s="42" t="s">
        <v>88</v>
      </c>
      <c r="F13" s="37">
        <v>72864974</v>
      </c>
      <c r="G13" s="38" t="s">
        <v>89</v>
      </c>
      <c r="H13" s="20">
        <v>7000</v>
      </c>
      <c r="I13" s="29">
        <f>7000*12</f>
        <v>84000</v>
      </c>
      <c r="J13" s="21" t="s">
        <v>19</v>
      </c>
      <c r="K13" s="23" t="s">
        <v>20</v>
      </c>
      <c r="M13" s="46">
        <v>7000</v>
      </c>
    </row>
    <row r="14" spans="1:18" ht="208.5" customHeight="1" x14ac:dyDescent="0.25">
      <c r="A14" s="10">
        <v>3</v>
      </c>
      <c r="B14" s="31" t="s">
        <v>26</v>
      </c>
      <c r="C14" s="24" t="s">
        <v>90</v>
      </c>
      <c r="D14" s="32" t="s">
        <v>27</v>
      </c>
      <c r="E14" s="33" t="s">
        <v>28</v>
      </c>
      <c r="F14" s="34" t="s">
        <v>29</v>
      </c>
      <c r="G14" s="5" t="s">
        <v>30</v>
      </c>
      <c r="H14" s="20">
        <v>5500</v>
      </c>
      <c r="I14" s="29">
        <f>5500*12</f>
        <v>66000</v>
      </c>
      <c r="J14" s="21" t="s">
        <v>19</v>
      </c>
      <c r="K14" s="30" t="s">
        <v>91</v>
      </c>
      <c r="M14">
        <v>5500</v>
      </c>
    </row>
    <row r="15" spans="1:18" s="2" customFormat="1" ht="312.75" customHeight="1" x14ac:dyDescent="0.25">
      <c r="A15" s="10">
        <v>4</v>
      </c>
      <c r="B15" s="35" t="s">
        <v>31</v>
      </c>
      <c r="C15" s="24" t="s">
        <v>92</v>
      </c>
      <c r="D15" s="32" t="s">
        <v>32</v>
      </c>
      <c r="E15" s="26" t="s">
        <v>33</v>
      </c>
      <c r="F15" s="36" t="s">
        <v>34</v>
      </c>
      <c r="G15" s="5" t="s">
        <v>35</v>
      </c>
      <c r="H15" s="20">
        <v>5000</v>
      </c>
      <c r="I15" s="29">
        <f>5000*12</f>
        <v>60000</v>
      </c>
      <c r="J15" s="21" t="s">
        <v>19</v>
      </c>
      <c r="K15" s="30" t="s">
        <v>93</v>
      </c>
      <c r="M15" s="2">
        <v>5000</v>
      </c>
    </row>
    <row r="16" spans="1:18" s="45" customFormat="1" ht="180" customHeight="1" x14ac:dyDescent="0.25">
      <c r="A16" s="10">
        <v>5</v>
      </c>
      <c r="B16" s="5" t="s">
        <v>96</v>
      </c>
      <c r="C16" s="43" t="s">
        <v>94</v>
      </c>
      <c r="D16" s="32" t="s">
        <v>70</v>
      </c>
      <c r="E16" s="42" t="s">
        <v>71</v>
      </c>
      <c r="F16" s="37" t="s">
        <v>72</v>
      </c>
      <c r="G16" s="38" t="s">
        <v>73</v>
      </c>
      <c r="H16" s="44">
        <v>5000</v>
      </c>
      <c r="I16" s="29">
        <f>5000*12</f>
        <v>60000</v>
      </c>
      <c r="J16" s="21" t="s">
        <v>19</v>
      </c>
      <c r="K16" s="30" t="s">
        <v>95</v>
      </c>
      <c r="M16" s="45">
        <v>5000</v>
      </c>
    </row>
    <row r="17" spans="1:13" s="4" customFormat="1" ht="174" customHeight="1" x14ac:dyDescent="0.2">
      <c r="A17" s="10">
        <v>6</v>
      </c>
      <c r="B17" s="5" t="s">
        <v>21</v>
      </c>
      <c r="C17" s="24" t="s">
        <v>97</v>
      </c>
      <c r="D17" s="25" t="s">
        <v>22</v>
      </c>
      <c r="E17" s="26" t="s">
        <v>23</v>
      </c>
      <c r="F17" s="27" t="s">
        <v>24</v>
      </c>
      <c r="G17" s="28" t="s">
        <v>25</v>
      </c>
      <c r="H17" s="20">
        <v>57500</v>
      </c>
      <c r="I17" s="29">
        <f>57500*12</f>
        <v>690000</v>
      </c>
      <c r="J17" s="21" t="s">
        <v>19</v>
      </c>
      <c r="K17" s="30" t="s">
        <v>98</v>
      </c>
      <c r="M17" s="4">
        <v>57500</v>
      </c>
    </row>
    <row r="18" spans="1:13" s="4" customFormat="1" ht="270" customHeight="1" x14ac:dyDescent="0.2">
      <c r="A18" s="10">
        <v>7</v>
      </c>
      <c r="B18" s="35" t="s">
        <v>46</v>
      </c>
      <c r="C18" s="24" t="s">
        <v>99</v>
      </c>
      <c r="D18" s="32" t="s">
        <v>47</v>
      </c>
      <c r="E18" s="33" t="s">
        <v>48</v>
      </c>
      <c r="F18" s="36" t="s">
        <v>49</v>
      </c>
      <c r="G18" s="5" t="s">
        <v>50</v>
      </c>
      <c r="H18" s="20">
        <v>5000</v>
      </c>
      <c r="I18" s="29">
        <f>5000*12</f>
        <v>60000</v>
      </c>
      <c r="J18" s="21" t="s">
        <v>19</v>
      </c>
      <c r="K18" s="30" t="s">
        <v>100</v>
      </c>
      <c r="M18" s="4">
        <v>5000</v>
      </c>
    </row>
    <row r="19" spans="1:13" s="2" customFormat="1" ht="312" customHeight="1" x14ac:dyDescent="0.25">
      <c r="A19" s="10">
        <v>8</v>
      </c>
      <c r="B19" s="5" t="s">
        <v>51</v>
      </c>
      <c r="C19" s="24" t="s">
        <v>101</v>
      </c>
      <c r="D19" s="32" t="s">
        <v>52</v>
      </c>
      <c r="E19" s="33" t="s">
        <v>53</v>
      </c>
      <c r="F19" s="37" t="s">
        <v>54</v>
      </c>
      <c r="G19" s="38" t="s">
        <v>55</v>
      </c>
      <c r="H19" s="20">
        <v>4000</v>
      </c>
      <c r="I19" s="39">
        <f>4000*12</f>
        <v>48000</v>
      </c>
      <c r="J19" s="21" t="s">
        <v>19</v>
      </c>
      <c r="K19" s="30" t="s">
        <v>102</v>
      </c>
      <c r="M19" s="2">
        <v>4000</v>
      </c>
    </row>
    <row r="20" spans="1:13" s="2" customFormat="1" ht="110.25" customHeight="1" x14ac:dyDescent="0.25">
      <c r="A20" s="10">
        <v>9</v>
      </c>
      <c r="B20" s="35" t="s">
        <v>56</v>
      </c>
      <c r="C20" s="24" t="s">
        <v>103</v>
      </c>
      <c r="D20" s="32" t="s">
        <v>57</v>
      </c>
      <c r="E20" s="33" t="s">
        <v>58</v>
      </c>
      <c r="F20" s="36" t="s">
        <v>59</v>
      </c>
      <c r="G20" s="5" t="s">
        <v>60</v>
      </c>
      <c r="H20" s="40">
        <v>5500</v>
      </c>
      <c r="I20" s="41">
        <f>5500*12</f>
        <v>66000</v>
      </c>
      <c r="J20" s="21" t="s">
        <v>19</v>
      </c>
      <c r="K20" s="30" t="s">
        <v>104</v>
      </c>
      <c r="M20" s="2">
        <v>5500</v>
      </c>
    </row>
    <row r="21" spans="1:13" s="2" customFormat="1" ht="115.5" customHeight="1" x14ac:dyDescent="0.25">
      <c r="A21" s="10">
        <v>10</v>
      </c>
      <c r="B21" s="5" t="s">
        <v>66</v>
      </c>
      <c r="C21" s="24" t="s">
        <v>110</v>
      </c>
      <c r="D21" s="32" t="s">
        <v>105</v>
      </c>
      <c r="E21" s="33" t="s">
        <v>67</v>
      </c>
      <c r="F21" s="36" t="s">
        <v>68</v>
      </c>
      <c r="G21" s="5" t="s">
        <v>69</v>
      </c>
      <c r="H21" s="40">
        <v>6300</v>
      </c>
      <c r="I21" s="41">
        <f>6300*12</f>
        <v>75600</v>
      </c>
      <c r="J21" s="21" t="s">
        <v>19</v>
      </c>
      <c r="K21" s="30" t="s">
        <v>106</v>
      </c>
      <c r="M21" s="2">
        <v>6300</v>
      </c>
    </row>
    <row r="22" spans="1:13" ht="93.75" customHeight="1" x14ac:dyDescent="0.25">
      <c r="A22" s="10">
        <v>11</v>
      </c>
      <c r="B22" s="5" t="s">
        <v>81</v>
      </c>
      <c r="C22" s="24" t="s">
        <v>109</v>
      </c>
      <c r="D22" s="32" t="s">
        <v>82</v>
      </c>
      <c r="E22" s="33" t="s">
        <v>83</v>
      </c>
      <c r="F22" s="36" t="s">
        <v>84</v>
      </c>
      <c r="G22" s="5" t="s">
        <v>85</v>
      </c>
      <c r="H22" s="20">
        <v>2500</v>
      </c>
      <c r="I22" s="29">
        <f>2500*12</f>
        <v>30000</v>
      </c>
      <c r="J22" s="21" t="s">
        <v>19</v>
      </c>
      <c r="K22" s="30" t="s">
        <v>107</v>
      </c>
      <c r="M22" s="2">
        <v>2500</v>
      </c>
    </row>
    <row r="23" spans="1:13" ht="162.75" customHeight="1" x14ac:dyDescent="0.25">
      <c r="A23" s="10">
        <v>12</v>
      </c>
      <c r="B23" s="35" t="s">
        <v>36</v>
      </c>
      <c r="C23" s="24" t="s">
        <v>108</v>
      </c>
      <c r="D23" s="32" t="s">
        <v>37</v>
      </c>
      <c r="E23" s="5" t="s">
        <v>38</v>
      </c>
      <c r="F23" s="37" t="s">
        <v>39</v>
      </c>
      <c r="G23" s="38" t="s">
        <v>40</v>
      </c>
      <c r="H23" s="20">
        <v>5000</v>
      </c>
      <c r="I23" s="29">
        <f>5000*12</f>
        <v>60000</v>
      </c>
      <c r="J23" s="21" t="s">
        <v>19</v>
      </c>
      <c r="K23" s="30" t="s">
        <v>111</v>
      </c>
      <c r="M23" s="2">
        <v>5000</v>
      </c>
    </row>
    <row r="24" spans="1:13" s="4" customFormat="1" ht="168" customHeight="1" x14ac:dyDescent="0.2">
      <c r="A24" s="10">
        <v>13</v>
      </c>
      <c r="B24" s="35" t="s">
        <v>41</v>
      </c>
      <c r="C24" s="24" t="s">
        <v>112</v>
      </c>
      <c r="D24" s="32" t="s">
        <v>42</v>
      </c>
      <c r="E24" s="33" t="s">
        <v>43</v>
      </c>
      <c r="F24" s="36" t="s">
        <v>44</v>
      </c>
      <c r="G24" s="5" t="s">
        <v>45</v>
      </c>
      <c r="H24" s="20">
        <v>4500</v>
      </c>
      <c r="I24" s="29">
        <f>4500*12</f>
        <v>54000</v>
      </c>
      <c r="J24" s="21" t="s">
        <v>19</v>
      </c>
      <c r="K24" s="30" t="s">
        <v>113</v>
      </c>
      <c r="M24" s="4">
        <v>4500</v>
      </c>
    </row>
    <row r="25" spans="1:13" ht="168" customHeight="1" x14ac:dyDescent="0.25">
      <c r="A25" s="10">
        <v>14</v>
      </c>
      <c r="B25" s="5" t="s">
        <v>76</v>
      </c>
      <c r="C25" s="24" t="s">
        <v>114</v>
      </c>
      <c r="D25" s="25" t="s">
        <v>77</v>
      </c>
      <c r="E25" s="42" t="s">
        <v>78</v>
      </c>
      <c r="F25" s="47" t="s">
        <v>79</v>
      </c>
      <c r="G25" s="26" t="s">
        <v>80</v>
      </c>
      <c r="H25" s="40">
        <v>5000</v>
      </c>
      <c r="I25" s="41">
        <f>5000*12</f>
        <v>60000</v>
      </c>
      <c r="J25" s="21" t="s">
        <v>19</v>
      </c>
      <c r="K25" s="30" t="s">
        <v>115</v>
      </c>
      <c r="M25" s="2">
        <v>5000</v>
      </c>
    </row>
    <row r="26" spans="1:13" s="2" customFormat="1" ht="136.5" customHeight="1" x14ac:dyDescent="0.25">
      <c r="A26" s="10">
        <v>15</v>
      </c>
      <c r="B26" s="35" t="s">
        <v>61</v>
      </c>
      <c r="C26" s="24" t="s">
        <v>116</v>
      </c>
      <c r="D26" s="32" t="s">
        <v>62</v>
      </c>
      <c r="E26" s="42" t="s">
        <v>63</v>
      </c>
      <c r="F26" s="36" t="s">
        <v>64</v>
      </c>
      <c r="G26" s="5" t="s">
        <v>65</v>
      </c>
      <c r="H26" s="40">
        <v>5000</v>
      </c>
      <c r="I26" s="41">
        <f>5000*12</f>
        <v>60000</v>
      </c>
      <c r="J26" s="21" t="s">
        <v>19</v>
      </c>
      <c r="K26" s="30" t="s">
        <v>117</v>
      </c>
      <c r="M26" s="2">
        <v>5000</v>
      </c>
    </row>
    <row r="27" spans="1:13" s="51" customFormat="1" ht="26.25" customHeight="1" x14ac:dyDescent="0.25">
      <c r="A27" s="48"/>
      <c r="B27" s="52" t="s">
        <v>86</v>
      </c>
      <c r="C27" s="53"/>
      <c r="D27" s="53"/>
      <c r="E27" s="53"/>
      <c r="F27" s="53"/>
      <c r="G27" s="54"/>
      <c r="H27" s="49">
        <f>SUM(H12:H26)</f>
        <v>126175</v>
      </c>
      <c r="I27" s="50"/>
      <c r="J27" s="50"/>
      <c r="K27" s="50"/>
      <c r="M27" s="49">
        <f>SUM(M12:M26)</f>
        <v>126175</v>
      </c>
    </row>
    <row r="29" spans="1:13" s="2" customFormat="1" ht="15.75" x14ac:dyDescent="0.25">
      <c r="A29" s="2" t="s">
        <v>119</v>
      </c>
      <c r="B29" s="3"/>
      <c r="C29" s="3"/>
      <c r="D29" s="3"/>
      <c r="F29" s="3"/>
      <c r="G29" s="3"/>
      <c r="H29" s="22"/>
      <c r="I29" s="22"/>
      <c r="J29" s="22"/>
      <c r="K29" s="22"/>
    </row>
  </sheetData>
  <mergeCells count="8">
    <mergeCell ref="B27:G27"/>
    <mergeCell ref="A8:C8"/>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2024-04-05T15:49:41Z</cp:lastPrinted>
  <dcterms:created xsi:type="dcterms:W3CDTF">2015-01-13T22:15:31Z</dcterms:created>
  <dcterms:modified xsi:type="dcterms:W3CDTF">2024-06-06T22:02:02Z</dcterms:modified>
</cp:coreProperties>
</file>